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8" windowWidth="22980" windowHeight="955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3" i="1"/>
  <c r="J39"/>
  <c r="J35" s="1"/>
  <c r="J31"/>
  <c r="J27"/>
  <c r="J16"/>
  <c r="J11"/>
  <c r="D43"/>
  <c r="E43"/>
  <c r="F43"/>
  <c r="G43"/>
  <c r="H43"/>
  <c r="I43"/>
  <c r="L43"/>
  <c r="C43"/>
  <c r="D39"/>
  <c r="E39"/>
  <c r="F39"/>
  <c r="G39"/>
  <c r="H39"/>
  <c r="I39"/>
  <c r="L39"/>
  <c r="C39"/>
  <c r="D35"/>
  <c r="E35"/>
  <c r="F35"/>
  <c r="G35"/>
  <c r="H35"/>
  <c r="I35"/>
  <c r="L35"/>
  <c r="C35"/>
  <c r="D31"/>
  <c r="E31"/>
  <c r="F31"/>
  <c r="G31"/>
  <c r="H31"/>
  <c r="I31"/>
  <c r="L31"/>
  <c r="C31"/>
  <c r="D27"/>
  <c r="E27"/>
  <c r="F27"/>
  <c r="G27"/>
  <c r="H27"/>
  <c r="I27"/>
  <c r="L27"/>
  <c r="C27"/>
  <c r="M9"/>
  <c r="N9" s="1"/>
  <c r="M10"/>
  <c r="N10" s="1"/>
  <c r="M12"/>
  <c r="N12" s="1"/>
  <c r="M13"/>
  <c r="N13" s="1"/>
  <c r="M14"/>
  <c r="N14" s="1"/>
  <c r="M15"/>
  <c r="N15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8"/>
  <c r="N28" s="1"/>
  <c r="M29"/>
  <c r="N29" s="1"/>
  <c r="M32"/>
  <c r="N32" s="1"/>
  <c r="M33"/>
  <c r="N33" s="1"/>
  <c r="M34"/>
  <c r="N34" s="1"/>
  <c r="M36"/>
  <c r="N36" s="1"/>
  <c r="M37"/>
  <c r="N37" s="1"/>
  <c r="M38"/>
  <c r="N38" s="1"/>
  <c r="M44"/>
  <c r="M45"/>
  <c r="D16"/>
  <c r="F16"/>
  <c r="G16"/>
  <c r="H16"/>
  <c r="I16"/>
  <c r="L16"/>
  <c r="C16"/>
  <c r="D11"/>
  <c r="E11"/>
  <c r="F11"/>
  <c r="G11"/>
  <c r="H11"/>
  <c r="I11"/>
  <c r="L11"/>
  <c r="C11"/>
  <c r="D8"/>
  <c r="E8"/>
  <c r="F8"/>
  <c r="G8"/>
  <c r="H8"/>
  <c r="I8"/>
  <c r="L8"/>
  <c r="C8"/>
  <c r="M8" l="1"/>
  <c r="M11"/>
  <c r="M31"/>
  <c r="M27"/>
  <c r="M43"/>
  <c r="N44" s="1"/>
  <c r="M35"/>
  <c r="E16" l="1"/>
  <c r="M16" s="1"/>
  <c r="M40"/>
  <c r="M41"/>
  <c r="N41" s="1"/>
  <c r="M42"/>
  <c r="N42" s="1"/>
  <c r="M30"/>
  <c r="N30" s="1"/>
  <c r="M39" l="1"/>
  <c r="N40"/>
</calcChain>
</file>

<file path=xl/sharedStrings.xml><?xml version="1.0" encoding="utf-8"?>
<sst xmlns="http://schemas.openxmlformats.org/spreadsheetml/2006/main" count="93" uniqueCount="57">
  <si>
    <t xml:space="preserve">BÁO CÁO KẾT QUẢ </t>
  </si>
  <si>
    <t>Rà soát các trường hợp nhập cảnh từ 08/3 đến 25/3/2020</t>
  </si>
  <si>
    <t>Thông tin</t>
  </si>
  <si>
    <t>Số lượng</t>
  </si>
  <si>
    <t>%</t>
  </si>
  <si>
    <t>1. Giới:</t>
  </si>
  <si>
    <t>Nam</t>
  </si>
  <si>
    <t>.................</t>
  </si>
  <si>
    <t>Nữ</t>
  </si>
  <si>
    <t>2. Tuổi:</t>
  </si>
  <si>
    <t>&gt; 60 tuổi</t>
  </si>
  <si>
    <t>40-60 tuổi</t>
  </si>
  <si>
    <t>20-&lt;40 tuổi</t>
  </si>
  <si>
    <t>&lt;20 tuổi</t>
  </si>
  <si>
    <t>3. Bệnh nền mạn tính:</t>
  </si>
  <si>
    <t>Hen phế quản</t>
  </si>
  <si>
    <t>Bệnh tim mạn tính</t>
  </si>
  <si>
    <t>Bệnh phổi mạn tính</t>
  </si>
  <si>
    <t>Suy thận</t>
  </si>
  <si>
    <t>Suy gan</t>
  </si>
  <si>
    <t>Suy tim</t>
  </si>
  <si>
    <t>Ung thư</t>
  </si>
  <si>
    <t>Đái tháo đường</t>
  </si>
  <si>
    <t>Suy giảm miễn dịch</t>
  </si>
  <si>
    <t xml:space="preserve">Các bệnh khác mạn tính khác </t>
  </si>
  <si>
    <t xml:space="preserve">4. Có tiền sử tiếp xúc gần </t>
  </si>
  <si>
    <t>Với người mắc bệnh hoặc nghi ngờ mắc bệnh COVID-19</t>
  </si>
  <si>
    <t>Với người tiếp xúc gần</t>
  </si>
  <si>
    <t>5. Về từ các ổ dịch trong nước</t>
  </si>
  <si>
    <t>6. Tình trạng cách ly</t>
  </si>
  <si>
    <t xml:space="preserve">Cách ly tập trung </t>
  </si>
  <si>
    <t xml:space="preserve">Cách ly tại nhà </t>
  </si>
  <si>
    <t xml:space="preserve">Tại cơ sở y tế </t>
  </si>
  <si>
    <t xml:space="preserve">7. Trường hợp có sốt, ho, khó thở </t>
  </si>
  <si>
    <t>Sốt</t>
  </si>
  <si>
    <t>Ho</t>
  </si>
  <si>
    <t>Khó thở</t>
  </si>
  <si>
    <t>8. Trường hợp đã được lấy mẫu xét nghiệm COVID-19</t>
  </si>
  <si>
    <t>Dương tính</t>
  </si>
  <si>
    <t xml:space="preserve">Âm tính </t>
  </si>
  <si>
    <t xml:space="preserve">Chưa có kết quả </t>
  </si>
  <si>
    <t>9. Tình trạng sức khỏe hiện tại</t>
  </si>
  <si>
    <t xml:space="preserve">Ổn định </t>
  </si>
  <si>
    <t xml:space="preserve">Phải nhập viện </t>
  </si>
  <si>
    <t>NGƯỜI LÀM BÁO CÁO</t>
  </si>
  <si>
    <t>(Ký tên, đóng dấu)</t>
  </si>
  <si>
    <t>Thành phố Bắc Ninh</t>
  </si>
  <si>
    <t>Tiên Du</t>
  </si>
  <si>
    <t>Từ Sơn</t>
  </si>
  <si>
    <t>Quế Võ</t>
  </si>
  <si>
    <t>Yên Phong</t>
  </si>
  <si>
    <t>Gia Bình</t>
  </si>
  <si>
    <t>Lương tài</t>
  </si>
  <si>
    <t>Thuận Thành</t>
  </si>
  <si>
    <t>SỞ Y TẾ BẮC NINH</t>
  </si>
  <si>
    <t>BÁO CÁO KẾT QUẢ</t>
  </si>
  <si>
    <t>Bắc Ninh, ngày  6  tháng 4  năm 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</si>
</sst>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1"/>
      <color theme="1"/>
      <name val="Times New Roman"/>
      <family val="1"/>
    </font>
    <font>
      <sz val="14"/>
      <color rgb="FF000000"/>
      <name val="Times New Roman"/>
      <family val="1"/>
    </font>
    <font>
      <sz val="11"/>
      <color theme="1"/>
      <name val="Calibri"/>
      <family val="2"/>
      <scheme val="minor"/>
    </font>
    <font>
      <i/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indent="15"/>
    </xf>
    <xf numFmtId="0" fontId="2" fillId="0" borderId="0" xfId="0" applyFont="1"/>
    <xf numFmtId="0" fontId="1" fillId="0" borderId="0" xfId="0" applyFont="1"/>
    <xf numFmtId="0" fontId="9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top" wrapText="1"/>
    </xf>
    <xf numFmtId="0" fontId="7" fillId="0" borderId="3" xfId="0" applyFont="1" applyBorder="1" applyAlignment="1">
      <alignment vertical="top" wrapText="1"/>
    </xf>
    <xf numFmtId="0" fontId="10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3" fontId="0" fillId="0" borderId="0" xfId="1" applyFont="1"/>
    <xf numFmtId="43" fontId="6" fillId="0" borderId="1" xfId="1" applyFont="1" applyBorder="1" applyAlignment="1">
      <alignment horizontal="center" vertical="top" wrapText="1"/>
    </xf>
    <xf numFmtId="43" fontId="7" fillId="0" borderId="2" xfId="1" applyFont="1" applyBorder="1" applyAlignment="1">
      <alignment vertical="top" wrapText="1"/>
    </xf>
    <xf numFmtId="43" fontId="7" fillId="0" borderId="2" xfId="1" applyFont="1" applyBorder="1" applyAlignment="1">
      <alignment horizontal="center" vertical="top" wrapText="1"/>
    </xf>
    <xf numFmtId="43" fontId="7" fillId="0" borderId="3" xfId="1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topLeftCell="A34" workbookViewId="0">
      <selection activeCell="K48" sqref="K48"/>
    </sheetView>
  </sheetViews>
  <sheetFormatPr defaultRowHeight="14.4"/>
  <cols>
    <col min="1" max="1" width="37.88671875" customWidth="1"/>
    <col min="2" max="2" width="15.6640625" customWidth="1"/>
    <col min="3" max="3" width="17.109375" customWidth="1"/>
    <col min="4" max="11" width="11.5546875" customWidth="1"/>
    <col min="12" max="12" width="14.21875" customWidth="1"/>
    <col min="13" max="13" width="24.6640625" customWidth="1"/>
    <col min="14" max="14" width="23.44140625" style="27" customWidth="1"/>
  </cols>
  <sheetData>
    <row r="2" spans="1:14" ht="22.8" customHeight="1">
      <c r="A2" s="32" t="s">
        <v>54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7.399999999999999" customHeight="1">
      <c r="A3" s="33" t="s">
        <v>55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20.399999999999999" customHeight="1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4" ht="15" customHeight="1">
      <c r="A5" s="34" t="s">
        <v>56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ht="27" customHeight="1">
      <c r="A6" s="3"/>
    </row>
    <row r="7" spans="1:14" ht="27" customHeight="1">
      <c r="A7" s="8" t="s">
        <v>2</v>
      </c>
      <c r="B7" s="8" t="s">
        <v>3</v>
      </c>
      <c r="C7" s="8" t="s">
        <v>46</v>
      </c>
      <c r="D7" s="8" t="s">
        <v>47</v>
      </c>
      <c r="E7" s="8" t="s">
        <v>48</v>
      </c>
      <c r="F7" s="8" t="s">
        <v>49</v>
      </c>
      <c r="G7" s="8" t="s">
        <v>50</v>
      </c>
      <c r="H7" s="8" t="s">
        <v>51</v>
      </c>
      <c r="I7" s="8" t="s">
        <v>52</v>
      </c>
      <c r="J7" s="8"/>
      <c r="K7" s="8"/>
      <c r="L7" s="8" t="s">
        <v>53</v>
      </c>
      <c r="M7" s="8" t="s">
        <v>3</v>
      </c>
      <c r="N7" s="28" t="s">
        <v>4</v>
      </c>
    </row>
    <row r="8" spans="1:14" ht="27" customHeight="1">
      <c r="A8" s="9" t="s">
        <v>5</v>
      </c>
      <c r="B8" s="10"/>
      <c r="C8" s="20">
        <f>C9+C10</f>
        <v>674</v>
      </c>
      <c r="D8" s="20">
        <f t="shared" ref="D8:L8" si="0">D9+D10</f>
        <v>45</v>
      </c>
      <c r="E8" s="20">
        <f t="shared" si="0"/>
        <v>228</v>
      </c>
      <c r="F8" s="20">
        <f t="shared" si="0"/>
        <v>128</v>
      </c>
      <c r="G8" s="20">
        <f t="shared" si="0"/>
        <v>13</v>
      </c>
      <c r="H8" s="20">
        <f t="shared" si="0"/>
        <v>42</v>
      </c>
      <c r="I8" s="20">
        <f t="shared" si="0"/>
        <v>97</v>
      </c>
      <c r="J8" s="35">
        <v>51</v>
      </c>
      <c r="K8" s="20"/>
      <c r="L8" s="20">
        <f t="shared" si="0"/>
        <v>74</v>
      </c>
      <c r="M8" s="20">
        <f>SUM(C8:L8)</f>
        <v>1352</v>
      </c>
      <c r="N8" s="29"/>
    </row>
    <row r="9" spans="1:14" ht="27" customHeight="1">
      <c r="A9" s="11" t="s">
        <v>6</v>
      </c>
      <c r="B9" s="12" t="s">
        <v>7</v>
      </c>
      <c r="C9" s="20">
        <v>611</v>
      </c>
      <c r="D9" s="21">
        <v>34</v>
      </c>
      <c r="E9" s="13">
        <v>94</v>
      </c>
      <c r="F9" s="20">
        <v>100</v>
      </c>
      <c r="G9" s="13">
        <v>11</v>
      </c>
      <c r="H9" s="16">
        <v>25</v>
      </c>
      <c r="I9" s="22">
        <v>53</v>
      </c>
      <c r="J9" s="36">
        <v>26</v>
      </c>
      <c r="K9" s="22"/>
      <c r="L9" s="20">
        <v>46</v>
      </c>
      <c r="M9" s="20">
        <f t="shared" ref="M9:M45" si="1">SUM(C9:L9)</f>
        <v>1000</v>
      </c>
      <c r="N9" s="30">
        <f>M9/1301*100</f>
        <v>76.863950807071475</v>
      </c>
    </row>
    <row r="10" spans="1:14" ht="27" customHeight="1">
      <c r="A10" s="11" t="s">
        <v>8</v>
      </c>
      <c r="B10" s="12" t="s">
        <v>7</v>
      </c>
      <c r="C10" s="20">
        <v>63</v>
      </c>
      <c r="D10" s="21">
        <v>11</v>
      </c>
      <c r="E10" s="13">
        <v>134</v>
      </c>
      <c r="F10" s="20">
        <v>28</v>
      </c>
      <c r="G10" s="13">
        <v>2</v>
      </c>
      <c r="H10" s="16">
        <v>17</v>
      </c>
      <c r="I10" s="22">
        <v>44</v>
      </c>
      <c r="J10" s="36">
        <v>25</v>
      </c>
      <c r="K10" s="22"/>
      <c r="L10" s="20">
        <v>28</v>
      </c>
      <c r="M10" s="20">
        <f t="shared" si="1"/>
        <v>352</v>
      </c>
      <c r="N10" s="30">
        <f>M10/1301*100</f>
        <v>27.056110684089163</v>
      </c>
    </row>
    <row r="11" spans="1:14" ht="27" customHeight="1">
      <c r="A11" s="9" t="s">
        <v>9</v>
      </c>
      <c r="B11" s="10"/>
      <c r="C11" s="20">
        <f>C12+C13+C14+C15</f>
        <v>674</v>
      </c>
      <c r="D11" s="20">
        <f t="shared" ref="D11:L11" si="2">D12+D13+D14+D15</f>
        <v>45</v>
      </c>
      <c r="E11" s="20">
        <f t="shared" si="2"/>
        <v>228</v>
      </c>
      <c r="F11" s="20">
        <f t="shared" si="2"/>
        <v>128</v>
      </c>
      <c r="G11" s="20">
        <f t="shared" si="2"/>
        <v>13</v>
      </c>
      <c r="H11" s="20">
        <f t="shared" si="2"/>
        <v>42</v>
      </c>
      <c r="I11" s="20">
        <f t="shared" si="2"/>
        <v>97</v>
      </c>
      <c r="J11" s="36">
        <f>SUM(J12:J15)</f>
        <v>51</v>
      </c>
      <c r="K11" s="20"/>
      <c r="L11" s="20">
        <f t="shared" si="2"/>
        <v>74</v>
      </c>
      <c r="M11" s="20">
        <f t="shared" si="1"/>
        <v>1352</v>
      </c>
      <c r="N11" s="30"/>
    </row>
    <row r="12" spans="1:14" ht="27" customHeight="1">
      <c r="A12" s="11" t="s">
        <v>10</v>
      </c>
      <c r="B12" s="12" t="s">
        <v>7</v>
      </c>
      <c r="C12" s="20">
        <v>9</v>
      </c>
      <c r="D12" s="21">
        <v>0</v>
      </c>
      <c r="E12" s="13">
        <v>2</v>
      </c>
      <c r="F12" s="20">
        <v>2</v>
      </c>
      <c r="G12" s="13">
        <v>0</v>
      </c>
      <c r="H12" s="16">
        <v>0</v>
      </c>
      <c r="I12" s="22">
        <v>2</v>
      </c>
      <c r="J12" s="36">
        <v>0</v>
      </c>
      <c r="K12" s="22"/>
      <c r="L12" s="20">
        <v>0</v>
      </c>
      <c r="M12" s="20">
        <f t="shared" si="1"/>
        <v>15</v>
      </c>
      <c r="N12" s="30">
        <f>M12/1301*100</f>
        <v>1.1529592621060722</v>
      </c>
    </row>
    <row r="13" spans="1:14" ht="27" customHeight="1">
      <c r="A13" s="11" t="s">
        <v>11</v>
      </c>
      <c r="B13" s="12" t="s">
        <v>7</v>
      </c>
      <c r="C13" s="20">
        <v>451</v>
      </c>
      <c r="D13" s="21">
        <v>13</v>
      </c>
      <c r="E13" s="13">
        <v>9</v>
      </c>
      <c r="F13" s="20">
        <v>33</v>
      </c>
      <c r="G13" s="13">
        <v>1</v>
      </c>
      <c r="H13" s="16">
        <v>3</v>
      </c>
      <c r="I13" s="22">
        <v>16</v>
      </c>
      <c r="J13" s="36">
        <v>1</v>
      </c>
      <c r="K13" s="22"/>
      <c r="L13" s="20">
        <v>14</v>
      </c>
      <c r="M13" s="20">
        <f t="shared" si="1"/>
        <v>541</v>
      </c>
      <c r="N13" s="30">
        <f t="shared" ref="N13:N15" si="3">M13/1301*100</f>
        <v>41.58339738662567</v>
      </c>
    </row>
    <row r="14" spans="1:14" ht="27" customHeight="1">
      <c r="A14" s="11" t="s">
        <v>12</v>
      </c>
      <c r="B14" s="12" t="s">
        <v>7</v>
      </c>
      <c r="C14" s="20">
        <v>201</v>
      </c>
      <c r="D14" s="21">
        <v>32</v>
      </c>
      <c r="E14" s="13">
        <v>207</v>
      </c>
      <c r="F14" s="20">
        <v>89</v>
      </c>
      <c r="G14" s="13">
        <v>12</v>
      </c>
      <c r="H14" s="16">
        <v>34</v>
      </c>
      <c r="I14" s="22">
        <v>76</v>
      </c>
      <c r="J14" s="36">
        <v>48</v>
      </c>
      <c r="K14" s="22"/>
      <c r="L14" s="20">
        <v>60</v>
      </c>
      <c r="M14" s="20">
        <f t="shared" si="1"/>
        <v>759</v>
      </c>
      <c r="N14" s="30">
        <f t="shared" si="3"/>
        <v>58.339738662567257</v>
      </c>
    </row>
    <row r="15" spans="1:14" ht="27" customHeight="1">
      <c r="A15" s="11" t="s">
        <v>13</v>
      </c>
      <c r="B15" s="12" t="s">
        <v>7</v>
      </c>
      <c r="C15" s="20">
        <v>13</v>
      </c>
      <c r="D15" s="21">
        <v>0</v>
      </c>
      <c r="E15" s="13">
        <v>10</v>
      </c>
      <c r="F15" s="20">
        <v>4</v>
      </c>
      <c r="G15" s="13">
        <v>0</v>
      </c>
      <c r="H15" s="16">
        <v>5</v>
      </c>
      <c r="I15" s="22">
        <v>3</v>
      </c>
      <c r="J15" s="36">
        <v>2</v>
      </c>
      <c r="K15" s="22"/>
      <c r="L15" s="20">
        <v>0</v>
      </c>
      <c r="M15" s="20">
        <f t="shared" si="1"/>
        <v>37</v>
      </c>
      <c r="N15" s="30">
        <f t="shared" si="3"/>
        <v>2.8439661798616447</v>
      </c>
    </row>
    <row r="16" spans="1:14" ht="27" customHeight="1">
      <c r="A16" s="9" t="s">
        <v>14</v>
      </c>
      <c r="B16" s="12" t="s">
        <v>7</v>
      </c>
      <c r="C16" s="20">
        <f>SUM(C17:C26)</f>
        <v>2</v>
      </c>
      <c r="D16" s="20">
        <f t="shared" ref="D16:L16" si="4">SUM(D17:D26)</f>
        <v>0</v>
      </c>
      <c r="E16" s="20">
        <f t="shared" si="4"/>
        <v>1</v>
      </c>
      <c r="F16" s="20">
        <f t="shared" si="4"/>
        <v>0</v>
      </c>
      <c r="G16" s="20">
        <f t="shared" si="4"/>
        <v>0</v>
      </c>
      <c r="H16" s="20">
        <f t="shared" si="4"/>
        <v>1</v>
      </c>
      <c r="I16" s="20">
        <f t="shared" si="4"/>
        <v>1</v>
      </c>
      <c r="J16" s="36">
        <f>SUM(J17:J26)</f>
        <v>0</v>
      </c>
      <c r="K16" s="20"/>
      <c r="L16" s="20">
        <f t="shared" si="4"/>
        <v>0</v>
      </c>
      <c r="M16" s="20">
        <f t="shared" si="1"/>
        <v>5</v>
      </c>
      <c r="N16" s="30" t="s">
        <v>7</v>
      </c>
    </row>
    <row r="17" spans="1:14" ht="27" customHeight="1">
      <c r="A17" s="11" t="s">
        <v>15</v>
      </c>
      <c r="B17" s="12" t="s">
        <v>7</v>
      </c>
      <c r="C17" s="20">
        <v>0</v>
      </c>
      <c r="D17" s="21">
        <v>0</v>
      </c>
      <c r="E17" s="13">
        <v>0</v>
      </c>
      <c r="F17" s="20">
        <v>0</v>
      </c>
      <c r="G17" s="13">
        <v>0</v>
      </c>
      <c r="H17" s="16"/>
      <c r="I17" s="22">
        <v>0</v>
      </c>
      <c r="J17" s="36">
        <v>0</v>
      </c>
      <c r="K17" s="22"/>
      <c r="L17" s="20">
        <v>0</v>
      </c>
      <c r="M17" s="20">
        <f t="shared" si="1"/>
        <v>0</v>
      </c>
      <c r="N17" s="30">
        <f>M17/5*100</f>
        <v>0</v>
      </c>
    </row>
    <row r="18" spans="1:14" ht="27" customHeight="1">
      <c r="A18" s="11" t="s">
        <v>16</v>
      </c>
      <c r="B18" s="12" t="s">
        <v>7</v>
      </c>
      <c r="C18" s="20">
        <v>2</v>
      </c>
      <c r="D18" s="21">
        <v>0</v>
      </c>
      <c r="E18" s="13">
        <v>0</v>
      </c>
      <c r="F18" s="20">
        <v>0</v>
      </c>
      <c r="G18" s="13">
        <v>0</v>
      </c>
      <c r="H18" s="16"/>
      <c r="I18" s="22">
        <v>0</v>
      </c>
      <c r="J18" s="36">
        <v>0</v>
      </c>
      <c r="K18" s="22"/>
      <c r="L18" s="20">
        <v>0</v>
      </c>
      <c r="M18" s="20">
        <f t="shared" si="1"/>
        <v>2</v>
      </c>
      <c r="N18" s="30">
        <f t="shared" ref="N18:N26" si="5">M18/5*100</f>
        <v>40</v>
      </c>
    </row>
    <row r="19" spans="1:14" ht="27" customHeight="1">
      <c r="A19" s="11" t="s">
        <v>17</v>
      </c>
      <c r="B19" s="12" t="s">
        <v>7</v>
      </c>
      <c r="C19" s="20">
        <v>0</v>
      </c>
      <c r="D19" s="21">
        <v>0</v>
      </c>
      <c r="E19" s="13">
        <v>0</v>
      </c>
      <c r="F19" s="20">
        <v>0</v>
      </c>
      <c r="G19" s="13">
        <v>0</v>
      </c>
      <c r="H19" s="16"/>
      <c r="I19" s="22">
        <v>0</v>
      </c>
      <c r="J19" s="36">
        <v>0</v>
      </c>
      <c r="K19" s="22"/>
      <c r="L19" s="20">
        <v>0</v>
      </c>
      <c r="M19" s="20">
        <f t="shared" si="1"/>
        <v>0</v>
      </c>
      <c r="N19" s="30">
        <f t="shared" si="5"/>
        <v>0</v>
      </c>
    </row>
    <row r="20" spans="1:14" ht="27" customHeight="1">
      <c r="A20" s="11" t="s">
        <v>18</v>
      </c>
      <c r="B20" s="12" t="s">
        <v>7</v>
      </c>
      <c r="C20" s="20">
        <v>0</v>
      </c>
      <c r="D20" s="21">
        <v>0</v>
      </c>
      <c r="E20" s="13">
        <v>0</v>
      </c>
      <c r="F20" s="20">
        <v>0</v>
      </c>
      <c r="G20" s="13">
        <v>0</v>
      </c>
      <c r="H20" s="16"/>
      <c r="I20" s="22">
        <v>0</v>
      </c>
      <c r="J20" s="36">
        <v>0</v>
      </c>
      <c r="K20" s="22"/>
      <c r="L20" s="20">
        <v>0</v>
      </c>
      <c r="M20" s="20">
        <f t="shared" si="1"/>
        <v>0</v>
      </c>
      <c r="N20" s="30">
        <f t="shared" si="5"/>
        <v>0</v>
      </c>
    </row>
    <row r="21" spans="1:14" ht="27" customHeight="1">
      <c r="A21" s="11" t="s">
        <v>19</v>
      </c>
      <c r="B21" s="12" t="s">
        <v>7</v>
      </c>
      <c r="C21" s="20">
        <v>0</v>
      </c>
      <c r="D21" s="21">
        <v>0</v>
      </c>
      <c r="E21" s="13">
        <v>0</v>
      </c>
      <c r="F21" s="20">
        <v>0</v>
      </c>
      <c r="G21" s="13">
        <v>0</v>
      </c>
      <c r="H21" s="16"/>
      <c r="I21" s="22">
        <v>0</v>
      </c>
      <c r="J21" s="36">
        <v>0</v>
      </c>
      <c r="K21" s="22"/>
      <c r="L21" s="20">
        <v>0</v>
      </c>
      <c r="M21" s="20">
        <f t="shared" si="1"/>
        <v>0</v>
      </c>
      <c r="N21" s="30">
        <f t="shared" si="5"/>
        <v>0</v>
      </c>
    </row>
    <row r="22" spans="1:14" ht="27" customHeight="1">
      <c r="A22" s="11" t="s">
        <v>20</v>
      </c>
      <c r="B22" s="12" t="s">
        <v>7</v>
      </c>
      <c r="C22" s="20">
        <v>0</v>
      </c>
      <c r="D22" s="21">
        <v>0</v>
      </c>
      <c r="E22" s="13">
        <v>0</v>
      </c>
      <c r="F22" s="20">
        <v>0</v>
      </c>
      <c r="G22" s="13">
        <v>0</v>
      </c>
      <c r="H22" s="16"/>
      <c r="I22" s="22">
        <v>0</v>
      </c>
      <c r="J22" s="36">
        <v>0</v>
      </c>
      <c r="K22" s="22"/>
      <c r="L22" s="20">
        <v>0</v>
      </c>
      <c r="M22" s="20">
        <f t="shared" si="1"/>
        <v>0</v>
      </c>
      <c r="N22" s="30">
        <f t="shared" si="5"/>
        <v>0</v>
      </c>
    </row>
    <row r="23" spans="1:14" ht="27" customHeight="1">
      <c r="A23" s="11" t="s">
        <v>21</v>
      </c>
      <c r="B23" s="12" t="s">
        <v>7</v>
      </c>
      <c r="C23" s="20">
        <v>0</v>
      </c>
      <c r="D23" s="21">
        <v>0</v>
      </c>
      <c r="E23" s="13">
        <v>1</v>
      </c>
      <c r="F23" s="20">
        <v>0</v>
      </c>
      <c r="G23" s="13">
        <v>0</v>
      </c>
      <c r="H23" s="16"/>
      <c r="I23" s="22">
        <v>1</v>
      </c>
      <c r="J23" s="36">
        <v>0</v>
      </c>
      <c r="K23" s="22"/>
      <c r="L23" s="20">
        <v>0</v>
      </c>
      <c r="M23" s="20">
        <f t="shared" si="1"/>
        <v>2</v>
      </c>
      <c r="N23" s="30">
        <f t="shared" si="5"/>
        <v>40</v>
      </c>
    </row>
    <row r="24" spans="1:14" ht="27" customHeight="1">
      <c r="A24" s="11" t="s">
        <v>22</v>
      </c>
      <c r="B24" s="12" t="s">
        <v>7</v>
      </c>
      <c r="C24" s="20">
        <v>0</v>
      </c>
      <c r="D24" s="21">
        <v>0</v>
      </c>
      <c r="E24" s="13">
        <v>0</v>
      </c>
      <c r="F24" s="20">
        <v>0</v>
      </c>
      <c r="G24" s="13">
        <v>0</v>
      </c>
      <c r="H24" s="16"/>
      <c r="I24" s="22">
        <v>0</v>
      </c>
      <c r="J24" s="36">
        <v>0</v>
      </c>
      <c r="K24" s="22"/>
      <c r="L24" s="20">
        <v>0</v>
      </c>
      <c r="M24" s="20">
        <f t="shared" si="1"/>
        <v>0</v>
      </c>
      <c r="N24" s="30">
        <f t="shared" si="5"/>
        <v>0</v>
      </c>
    </row>
    <row r="25" spans="1:14" ht="27" customHeight="1">
      <c r="A25" s="11" t="s">
        <v>23</v>
      </c>
      <c r="B25" s="12" t="s">
        <v>7</v>
      </c>
      <c r="C25" s="20">
        <v>0</v>
      </c>
      <c r="D25" s="21">
        <v>0</v>
      </c>
      <c r="E25" s="13">
        <v>0</v>
      </c>
      <c r="F25" s="20">
        <v>0</v>
      </c>
      <c r="G25" s="13">
        <v>0</v>
      </c>
      <c r="H25" s="16"/>
      <c r="I25" s="22">
        <v>0</v>
      </c>
      <c r="J25" s="36">
        <v>0</v>
      </c>
      <c r="K25" s="22"/>
      <c r="L25" s="20">
        <v>0</v>
      </c>
      <c r="M25" s="20">
        <f t="shared" si="1"/>
        <v>0</v>
      </c>
      <c r="N25" s="30">
        <f t="shared" si="5"/>
        <v>0</v>
      </c>
    </row>
    <row r="26" spans="1:14" ht="27" customHeight="1">
      <c r="A26" s="11" t="s">
        <v>24</v>
      </c>
      <c r="B26" s="12" t="s">
        <v>7</v>
      </c>
      <c r="C26" s="20">
        <v>0</v>
      </c>
      <c r="D26" s="21">
        <v>0</v>
      </c>
      <c r="E26" s="13">
        <v>0</v>
      </c>
      <c r="F26" s="20">
        <v>0</v>
      </c>
      <c r="G26" s="13">
        <v>0</v>
      </c>
      <c r="H26" s="16">
        <v>1</v>
      </c>
      <c r="I26" s="22">
        <v>0</v>
      </c>
      <c r="J26" s="36">
        <v>0</v>
      </c>
      <c r="K26" s="22"/>
      <c r="L26" s="20">
        <v>0</v>
      </c>
      <c r="M26" s="20">
        <f t="shared" si="1"/>
        <v>1</v>
      </c>
      <c r="N26" s="30">
        <f t="shared" si="5"/>
        <v>20</v>
      </c>
    </row>
    <row r="27" spans="1:14" ht="27" customHeight="1">
      <c r="A27" s="9" t="s">
        <v>25</v>
      </c>
      <c r="B27" s="12" t="s">
        <v>7</v>
      </c>
      <c r="C27" s="20">
        <f>C28+C29</f>
        <v>0</v>
      </c>
      <c r="D27" s="20">
        <f t="shared" ref="D27:M27" si="6">D28+D29</f>
        <v>2</v>
      </c>
      <c r="E27" s="20">
        <f t="shared" si="6"/>
        <v>1</v>
      </c>
      <c r="F27" s="20">
        <f t="shared" si="6"/>
        <v>128</v>
      </c>
      <c r="G27" s="20">
        <f t="shared" si="6"/>
        <v>0</v>
      </c>
      <c r="H27" s="20">
        <f t="shared" si="6"/>
        <v>0</v>
      </c>
      <c r="I27" s="20">
        <f t="shared" si="6"/>
        <v>0</v>
      </c>
      <c r="J27" s="36">
        <f>SUM(J28:J29)</f>
        <v>0</v>
      </c>
      <c r="K27" s="20"/>
      <c r="L27" s="20">
        <f t="shared" si="6"/>
        <v>0</v>
      </c>
      <c r="M27" s="20">
        <f t="shared" si="6"/>
        <v>131</v>
      </c>
      <c r="N27" s="30" t="s">
        <v>7</v>
      </c>
    </row>
    <row r="28" spans="1:14" ht="27" customHeight="1">
      <c r="A28" s="11" t="s">
        <v>26</v>
      </c>
      <c r="B28" s="12" t="s">
        <v>7</v>
      </c>
      <c r="C28" s="20">
        <v>0</v>
      </c>
      <c r="D28" s="21">
        <v>0</v>
      </c>
      <c r="E28" s="13">
        <v>1</v>
      </c>
      <c r="F28" s="20">
        <v>126</v>
      </c>
      <c r="G28" s="13">
        <v>0</v>
      </c>
      <c r="H28" s="16">
        <v>0</v>
      </c>
      <c r="I28" s="22">
        <v>0</v>
      </c>
      <c r="J28" s="36">
        <v>0</v>
      </c>
      <c r="K28" s="22"/>
      <c r="L28" s="20">
        <v>0</v>
      </c>
      <c r="M28" s="20">
        <f t="shared" si="1"/>
        <v>127</v>
      </c>
      <c r="N28" s="30">
        <f>M28/131*100</f>
        <v>96.946564885496173</v>
      </c>
    </row>
    <row r="29" spans="1:14" ht="27" customHeight="1">
      <c r="A29" s="11" t="s">
        <v>27</v>
      </c>
      <c r="B29" s="12" t="s">
        <v>7</v>
      </c>
      <c r="C29" s="20">
        <v>0</v>
      </c>
      <c r="D29" s="21">
        <v>2</v>
      </c>
      <c r="E29" s="13">
        <v>0</v>
      </c>
      <c r="F29" s="21">
        <v>2</v>
      </c>
      <c r="G29" s="13">
        <v>0</v>
      </c>
      <c r="H29" s="16">
        <v>0</v>
      </c>
      <c r="I29" s="22">
        <v>0</v>
      </c>
      <c r="J29" s="36">
        <v>0</v>
      </c>
      <c r="K29" s="22"/>
      <c r="L29" s="20">
        <v>0</v>
      </c>
      <c r="M29" s="20">
        <f t="shared" si="1"/>
        <v>4</v>
      </c>
      <c r="N29" s="30">
        <f t="shared" ref="N29:N30" si="7">M29/131*100</f>
        <v>3.0534351145038165</v>
      </c>
    </row>
    <row r="30" spans="1:14" ht="27" customHeight="1">
      <c r="A30" s="9" t="s">
        <v>28</v>
      </c>
      <c r="B30" s="12" t="s">
        <v>7</v>
      </c>
      <c r="C30" s="20">
        <v>0</v>
      </c>
      <c r="D30" s="21">
        <v>0</v>
      </c>
      <c r="E30" s="13">
        <v>2</v>
      </c>
      <c r="F30" s="20"/>
      <c r="G30" s="13"/>
      <c r="H30" s="17"/>
      <c r="I30" s="23">
        <v>2</v>
      </c>
      <c r="J30" s="36"/>
      <c r="K30" s="23"/>
      <c r="L30" s="20">
        <v>0</v>
      </c>
      <c r="M30" s="20">
        <f t="shared" si="1"/>
        <v>4</v>
      </c>
      <c r="N30" s="30">
        <f t="shared" si="7"/>
        <v>3.0534351145038165</v>
      </c>
    </row>
    <row r="31" spans="1:14" ht="27" customHeight="1">
      <c r="A31" s="9" t="s">
        <v>29</v>
      </c>
      <c r="B31" s="10"/>
      <c r="C31" s="20">
        <f>SUM(C32:C34)</f>
        <v>674</v>
      </c>
      <c r="D31" s="20">
        <f t="shared" ref="D31:M31" si="8">SUM(D32:D34)</f>
        <v>45</v>
      </c>
      <c r="E31" s="20">
        <f t="shared" si="8"/>
        <v>228</v>
      </c>
      <c r="F31" s="20">
        <f t="shared" si="8"/>
        <v>128</v>
      </c>
      <c r="G31" s="20">
        <f t="shared" si="8"/>
        <v>13</v>
      </c>
      <c r="H31" s="20">
        <f t="shared" si="8"/>
        <v>42</v>
      </c>
      <c r="I31" s="20">
        <f t="shared" si="8"/>
        <v>97</v>
      </c>
      <c r="J31" s="36">
        <f>SUM(J32:J33)</f>
        <v>51</v>
      </c>
      <c r="K31" s="20"/>
      <c r="L31" s="20">
        <f t="shared" si="8"/>
        <v>74</v>
      </c>
      <c r="M31" s="20">
        <f t="shared" si="8"/>
        <v>1352</v>
      </c>
      <c r="N31" s="29"/>
    </row>
    <row r="32" spans="1:14" ht="27" customHeight="1">
      <c r="A32" s="11" t="s">
        <v>30</v>
      </c>
      <c r="B32" s="12" t="s">
        <v>7</v>
      </c>
      <c r="C32" s="20">
        <v>41</v>
      </c>
      <c r="D32" s="21">
        <v>4</v>
      </c>
      <c r="E32" s="13">
        <v>2</v>
      </c>
      <c r="F32" s="20">
        <v>16</v>
      </c>
      <c r="G32" s="13">
        <v>2</v>
      </c>
      <c r="H32" s="16">
        <v>0</v>
      </c>
      <c r="I32" s="22">
        <v>7</v>
      </c>
      <c r="J32" s="36">
        <v>51</v>
      </c>
      <c r="K32" s="22"/>
      <c r="L32" s="20">
        <v>1</v>
      </c>
      <c r="M32" s="20">
        <f t="shared" si="1"/>
        <v>124</v>
      </c>
      <c r="N32" s="30">
        <f>M32/1301*100</f>
        <v>9.5311299000768646</v>
      </c>
    </row>
    <row r="33" spans="1:14" ht="27" customHeight="1">
      <c r="A33" s="11" t="s">
        <v>31</v>
      </c>
      <c r="B33" s="12" t="s">
        <v>7</v>
      </c>
      <c r="C33" s="20">
        <v>633</v>
      </c>
      <c r="D33" s="21">
        <v>41</v>
      </c>
      <c r="E33" s="13">
        <v>224</v>
      </c>
      <c r="F33" s="20">
        <v>112</v>
      </c>
      <c r="G33" s="13">
        <v>10</v>
      </c>
      <c r="H33" s="16">
        <v>40</v>
      </c>
      <c r="I33" s="22">
        <v>88</v>
      </c>
      <c r="J33" s="36">
        <v>0</v>
      </c>
      <c r="K33" s="22"/>
      <c r="L33" s="20">
        <v>69</v>
      </c>
      <c r="M33" s="20">
        <f t="shared" si="1"/>
        <v>1217</v>
      </c>
      <c r="N33" s="30">
        <f t="shared" ref="N33:N34" si="9">M33/1301*100</f>
        <v>93.543428132206003</v>
      </c>
    </row>
    <row r="34" spans="1:14" ht="27" customHeight="1">
      <c r="A34" s="11" t="s">
        <v>32</v>
      </c>
      <c r="B34" s="12" t="s">
        <v>7</v>
      </c>
      <c r="C34" s="20">
        <v>0</v>
      </c>
      <c r="D34" s="21">
        <v>0</v>
      </c>
      <c r="E34" s="13">
        <v>2</v>
      </c>
      <c r="F34" s="20">
        <v>0</v>
      </c>
      <c r="G34" s="13">
        <v>1</v>
      </c>
      <c r="H34" s="16">
        <v>2</v>
      </c>
      <c r="I34" s="22">
        <v>2</v>
      </c>
      <c r="J34" s="36">
        <v>0</v>
      </c>
      <c r="K34" s="22"/>
      <c r="L34" s="20">
        <v>4</v>
      </c>
      <c r="M34" s="20">
        <f t="shared" si="1"/>
        <v>11</v>
      </c>
      <c r="N34" s="30">
        <f t="shared" si="9"/>
        <v>0.84550345887778633</v>
      </c>
    </row>
    <row r="35" spans="1:14" ht="27" customHeight="1">
      <c r="A35" s="9" t="s">
        <v>33</v>
      </c>
      <c r="B35" s="12" t="s">
        <v>7</v>
      </c>
      <c r="C35" s="20">
        <f>SUM(C36:C38)</f>
        <v>0</v>
      </c>
      <c r="D35" s="20">
        <f t="shared" ref="D35:M35" si="10">SUM(D36:D38)</f>
        <v>0</v>
      </c>
      <c r="E35" s="20">
        <f t="shared" si="10"/>
        <v>228</v>
      </c>
      <c r="F35" s="20">
        <f t="shared" si="10"/>
        <v>0</v>
      </c>
      <c r="G35" s="20">
        <f t="shared" si="10"/>
        <v>2</v>
      </c>
      <c r="H35" s="20">
        <f t="shared" si="10"/>
        <v>2</v>
      </c>
      <c r="I35" s="20">
        <f t="shared" si="10"/>
        <v>2</v>
      </c>
      <c r="J35" s="36">
        <f>SUM(J36:J39)</f>
        <v>51</v>
      </c>
      <c r="K35" s="20"/>
      <c r="L35" s="20">
        <f t="shared" si="10"/>
        <v>4</v>
      </c>
      <c r="M35" s="20">
        <f t="shared" si="10"/>
        <v>238</v>
      </c>
      <c r="N35" s="30" t="s">
        <v>7</v>
      </c>
    </row>
    <row r="36" spans="1:14" ht="27" customHeight="1">
      <c r="A36" s="11" t="s">
        <v>34</v>
      </c>
      <c r="B36" s="12" t="s">
        <v>7</v>
      </c>
      <c r="C36" s="20">
        <v>0</v>
      </c>
      <c r="D36" s="21">
        <v>0</v>
      </c>
      <c r="E36" s="13">
        <v>2</v>
      </c>
      <c r="F36" s="20">
        <v>0</v>
      </c>
      <c r="G36" s="13">
        <v>1</v>
      </c>
      <c r="H36" s="16">
        <v>1</v>
      </c>
      <c r="I36" s="22">
        <v>0</v>
      </c>
      <c r="J36" s="36">
        <v>0</v>
      </c>
      <c r="K36" s="22"/>
      <c r="L36" s="20">
        <v>1</v>
      </c>
      <c r="M36" s="20">
        <f t="shared" si="1"/>
        <v>5</v>
      </c>
      <c r="N36" s="30">
        <f>M36/238*100</f>
        <v>2.1008403361344539</v>
      </c>
    </row>
    <row r="37" spans="1:14" ht="27" customHeight="1">
      <c r="A37" s="11" t="s">
        <v>35</v>
      </c>
      <c r="B37" s="12" t="s">
        <v>7</v>
      </c>
      <c r="C37" s="20">
        <v>0</v>
      </c>
      <c r="D37" s="21">
        <v>0</v>
      </c>
      <c r="E37" s="13">
        <v>224</v>
      </c>
      <c r="F37" s="20">
        <v>0</v>
      </c>
      <c r="G37" s="13">
        <v>1</v>
      </c>
      <c r="H37" s="16">
        <v>1</v>
      </c>
      <c r="I37" s="22">
        <v>2</v>
      </c>
      <c r="J37" s="36">
        <v>0</v>
      </c>
      <c r="K37" s="22"/>
      <c r="L37" s="20">
        <v>3</v>
      </c>
      <c r="M37" s="20">
        <f t="shared" si="1"/>
        <v>231</v>
      </c>
      <c r="N37" s="30">
        <f t="shared" ref="N37:N38" si="11">M37/238*100</f>
        <v>97.058823529411768</v>
      </c>
    </row>
    <row r="38" spans="1:14" ht="27" customHeight="1">
      <c r="A38" s="11" t="s">
        <v>36</v>
      </c>
      <c r="B38" s="12" t="s">
        <v>7</v>
      </c>
      <c r="C38" s="20">
        <v>0</v>
      </c>
      <c r="D38" s="21">
        <v>0</v>
      </c>
      <c r="E38" s="13">
        <v>2</v>
      </c>
      <c r="F38" s="20">
        <v>0</v>
      </c>
      <c r="G38" s="13">
        <v>0</v>
      </c>
      <c r="H38" s="16"/>
      <c r="I38" s="22">
        <v>0</v>
      </c>
      <c r="J38" s="36">
        <v>0</v>
      </c>
      <c r="K38" s="22"/>
      <c r="L38" s="20">
        <v>0</v>
      </c>
      <c r="M38" s="20">
        <f t="shared" si="1"/>
        <v>2</v>
      </c>
      <c r="N38" s="30">
        <f t="shared" si="11"/>
        <v>0.84033613445378152</v>
      </c>
    </row>
    <row r="39" spans="1:14" ht="27" customHeight="1">
      <c r="A39" s="9" t="s">
        <v>37</v>
      </c>
      <c r="B39" s="12" t="s">
        <v>7</v>
      </c>
      <c r="C39" s="20">
        <f>SUM(C40:C42)</f>
        <v>32</v>
      </c>
      <c r="D39" s="20">
        <f t="shared" ref="D39:M39" si="12">SUM(D40:D42)</f>
        <v>0</v>
      </c>
      <c r="E39" s="20">
        <f t="shared" si="12"/>
        <v>20</v>
      </c>
      <c r="F39" s="20">
        <f t="shared" si="12"/>
        <v>3</v>
      </c>
      <c r="G39" s="20">
        <f t="shared" si="12"/>
        <v>3</v>
      </c>
      <c r="H39" s="20">
        <f t="shared" si="12"/>
        <v>3</v>
      </c>
      <c r="I39" s="20">
        <f t="shared" si="12"/>
        <v>9</v>
      </c>
      <c r="J39" s="36">
        <f>SUM(J40:J42)</f>
        <v>51</v>
      </c>
      <c r="K39" s="20"/>
      <c r="L39" s="20">
        <f t="shared" si="12"/>
        <v>5</v>
      </c>
      <c r="M39" s="20">
        <f t="shared" si="12"/>
        <v>126</v>
      </c>
      <c r="N39" s="30" t="s">
        <v>7</v>
      </c>
    </row>
    <row r="40" spans="1:14" ht="27" customHeight="1">
      <c r="A40" s="11" t="s">
        <v>38</v>
      </c>
      <c r="B40" s="12" t="s">
        <v>7</v>
      </c>
      <c r="C40" s="20">
        <v>0</v>
      </c>
      <c r="D40" s="21">
        <v>0</v>
      </c>
      <c r="E40" s="13">
        <v>0</v>
      </c>
      <c r="F40" s="20">
        <v>0</v>
      </c>
      <c r="G40" s="13">
        <v>0</v>
      </c>
      <c r="H40" s="16"/>
      <c r="I40" s="22">
        <v>0</v>
      </c>
      <c r="J40" s="36">
        <v>0</v>
      </c>
      <c r="K40" s="22"/>
      <c r="L40" s="20">
        <v>0</v>
      </c>
      <c r="M40" s="20">
        <f t="shared" si="1"/>
        <v>0</v>
      </c>
      <c r="N40" s="30">
        <f>M40/75*100</f>
        <v>0</v>
      </c>
    </row>
    <row r="41" spans="1:14" ht="27" customHeight="1">
      <c r="A41" s="11" t="s">
        <v>39</v>
      </c>
      <c r="B41" s="12" t="s">
        <v>7</v>
      </c>
      <c r="C41" s="20">
        <v>32</v>
      </c>
      <c r="D41" s="21">
        <v>0</v>
      </c>
      <c r="E41" s="13">
        <v>18</v>
      </c>
      <c r="F41" s="20">
        <v>3</v>
      </c>
      <c r="G41" s="13">
        <v>3</v>
      </c>
      <c r="H41" s="16">
        <v>3</v>
      </c>
      <c r="I41" s="22">
        <v>7</v>
      </c>
      <c r="J41" s="36">
        <v>51</v>
      </c>
      <c r="K41" s="22"/>
      <c r="L41" s="20">
        <v>5</v>
      </c>
      <c r="M41" s="20">
        <f t="shared" si="1"/>
        <v>122</v>
      </c>
      <c r="N41" s="30">
        <f t="shared" ref="N41:N42" si="13">M41/75*100</f>
        <v>162.66666666666666</v>
      </c>
    </row>
    <row r="42" spans="1:14" ht="27" customHeight="1">
      <c r="A42" s="11" t="s">
        <v>40</v>
      </c>
      <c r="B42" s="12" t="s">
        <v>7</v>
      </c>
      <c r="C42" s="20">
        <v>0</v>
      </c>
      <c r="D42" s="21">
        <v>0</v>
      </c>
      <c r="E42" s="13">
        <v>2</v>
      </c>
      <c r="F42" s="20">
        <v>0</v>
      </c>
      <c r="G42" s="13">
        <v>0</v>
      </c>
      <c r="H42" s="16"/>
      <c r="I42" s="22">
        <v>2</v>
      </c>
      <c r="J42" s="36">
        <v>0</v>
      </c>
      <c r="K42" s="22"/>
      <c r="L42" s="20">
        <v>0</v>
      </c>
      <c r="M42" s="20">
        <f t="shared" si="1"/>
        <v>4</v>
      </c>
      <c r="N42" s="30">
        <f t="shared" si="13"/>
        <v>5.3333333333333339</v>
      </c>
    </row>
    <row r="43" spans="1:14" ht="27" customHeight="1">
      <c r="A43" s="9" t="s">
        <v>41</v>
      </c>
      <c r="B43" s="10"/>
      <c r="C43" s="20">
        <f>C44+C45</f>
        <v>674</v>
      </c>
      <c r="D43" s="20">
        <f t="shared" ref="D43:M43" si="14">D44+D45</f>
        <v>45</v>
      </c>
      <c r="E43" s="20">
        <f t="shared" si="14"/>
        <v>228</v>
      </c>
      <c r="F43" s="20">
        <f t="shared" si="14"/>
        <v>128</v>
      </c>
      <c r="G43" s="20">
        <f t="shared" si="14"/>
        <v>13</v>
      </c>
      <c r="H43" s="20">
        <f t="shared" si="14"/>
        <v>42</v>
      </c>
      <c r="I43" s="20">
        <f t="shared" si="14"/>
        <v>97</v>
      </c>
      <c r="J43" s="36">
        <f>SUM(J44:J45)</f>
        <v>51</v>
      </c>
      <c r="K43" s="20"/>
      <c r="L43" s="20">
        <f t="shared" si="14"/>
        <v>74</v>
      </c>
      <c r="M43" s="20">
        <f t="shared" si="14"/>
        <v>1352</v>
      </c>
      <c r="N43" s="29"/>
    </row>
    <row r="44" spans="1:14" ht="27" customHeight="1">
      <c r="A44" s="11" t="s">
        <v>42</v>
      </c>
      <c r="B44" s="10"/>
      <c r="C44" s="20">
        <v>674</v>
      </c>
      <c r="D44" s="21">
        <v>45</v>
      </c>
      <c r="E44" s="13">
        <v>228</v>
      </c>
      <c r="F44" s="20">
        <v>128</v>
      </c>
      <c r="G44" s="13">
        <v>13</v>
      </c>
      <c r="H44" s="16">
        <v>42</v>
      </c>
      <c r="I44" s="22">
        <v>97</v>
      </c>
      <c r="J44" s="36">
        <v>51</v>
      </c>
      <c r="K44" s="22"/>
      <c r="L44" s="20">
        <v>74</v>
      </c>
      <c r="M44" s="20">
        <f t="shared" si="1"/>
        <v>1352</v>
      </c>
      <c r="N44" s="29">
        <f>M44/M43*100</f>
        <v>100</v>
      </c>
    </row>
    <row r="45" spans="1:14" ht="27" customHeight="1">
      <c r="A45" s="14" t="s">
        <v>43</v>
      </c>
      <c r="B45" s="15"/>
      <c r="C45" s="24">
        <v>0</v>
      </c>
      <c r="D45" s="25">
        <v>0</v>
      </c>
      <c r="E45" s="18">
        <v>0</v>
      </c>
      <c r="F45" s="24">
        <v>0</v>
      </c>
      <c r="G45" s="18">
        <v>0</v>
      </c>
      <c r="H45" s="19"/>
      <c r="I45" s="26">
        <v>0</v>
      </c>
      <c r="J45" s="37">
        <v>0</v>
      </c>
      <c r="K45" s="26"/>
      <c r="L45" s="24">
        <v>0</v>
      </c>
      <c r="M45" s="24">
        <f t="shared" si="1"/>
        <v>0</v>
      </c>
      <c r="N45" s="31"/>
    </row>
    <row r="46" spans="1:14" ht="27" customHeight="1">
      <c r="A46" s="5"/>
    </row>
    <row r="47" spans="1:14" ht="31.2">
      <c r="A47" s="6"/>
      <c r="B47" s="2" t="s">
        <v>44</v>
      </c>
      <c r="C47" s="2"/>
      <c r="D47" s="2"/>
      <c r="E47" s="2">
        <v>228</v>
      </c>
      <c r="F47" s="2"/>
      <c r="G47" s="2"/>
      <c r="H47" s="2"/>
      <c r="I47" s="2"/>
      <c r="J47" s="2"/>
      <c r="K47" s="2"/>
      <c r="L47" s="2"/>
      <c r="M47" s="2"/>
    </row>
    <row r="48" spans="1:14" ht="31.2">
      <c r="A48" s="7"/>
      <c r="B48" s="2" t="s">
        <v>45</v>
      </c>
      <c r="C48" s="2"/>
      <c r="D48" s="2"/>
      <c r="E48" s="2">
        <v>0</v>
      </c>
      <c r="F48" s="2"/>
      <c r="G48" s="2"/>
      <c r="H48" s="2"/>
      <c r="I48" s="2"/>
      <c r="J48" s="2"/>
      <c r="K48" s="2"/>
      <c r="L48" s="2"/>
      <c r="M48" s="2"/>
    </row>
    <row r="49" spans="1:13" ht="15.6">
      <c r="A49" s="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6.8">
      <c r="A50" s="5"/>
    </row>
    <row r="51" spans="1:13" ht="18">
      <c r="A51" s="4"/>
    </row>
  </sheetData>
  <mergeCells count="3">
    <mergeCell ref="A4:N4"/>
    <mergeCell ref="A3:N3"/>
    <mergeCell ref="A5:N5"/>
  </mergeCells>
  <pageMargins left="0.95" right="0.2" top="0.5" bottom="0.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2020-04-06T07:55:30Z</cp:lastPrinted>
  <dcterms:created xsi:type="dcterms:W3CDTF">2020-04-04T08:02:09Z</dcterms:created>
  <dcterms:modified xsi:type="dcterms:W3CDTF">2020-04-07T04:26:03Z</dcterms:modified>
</cp:coreProperties>
</file>